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18\Суворовская 71\"/>
    </mc:Choice>
  </mc:AlternateContent>
  <xr:revisionPtr revIDLastSave="0" documentId="13_ncr:1_{5615F0B3-FF2D-4352-B9FC-13A05B7B5EF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89" i="1"/>
  <c r="D79" i="1"/>
  <c r="D69" i="1"/>
  <c r="D80" i="1" l="1"/>
  <c r="D81" i="1" s="1"/>
  <c r="D78" i="1"/>
  <c r="D68" i="1"/>
  <c r="D96" i="1" l="1"/>
  <c r="D90" i="1"/>
  <c r="D91" i="1" s="1"/>
  <c r="D88" i="1"/>
  <c r="D85" i="1"/>
  <c r="D82" i="1"/>
  <c r="D70" i="1"/>
  <c r="D71" i="1" s="1"/>
  <c r="D72" i="1" s="1"/>
  <c r="D53" i="1"/>
  <c r="D21" i="1"/>
  <c r="D15" i="1"/>
  <c r="D12" i="1"/>
  <c r="D10" i="1"/>
  <c r="D92" i="1" l="1"/>
  <c r="D61" i="1"/>
</calcChain>
</file>

<file path=xl/sharedStrings.xml><?xml version="1.0" encoding="utf-8"?>
<sst xmlns="http://schemas.openxmlformats.org/spreadsheetml/2006/main" count="294" uniqueCount="169">
  <si>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</si>
  <si>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</si>
  <si>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</si>
  <si>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</si>
  <si>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</si>
  <si>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</si>
  <si>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</si>
  <si>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</si>
  <si>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</si>
  <si>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</si>
  <si>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</si>
  <si>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</si>
  <si>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</si>
  <si>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</si>
  <si>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</si>
  <si>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</si>
  <si>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</si>
  <si>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</si>
  <si>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</si>
  <si>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</si>
  <si>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</si>
  <si>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</si>
  <si>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</si>
  <si>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</si>
  <si>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</si>
  <si>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</si>
  <si>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</si>
  <si>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</si>
  <si>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</si>
  <si>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</si>
  <si>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</si>
  <si>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</si>
  <si>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</si>
  <si>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</si>
  <si>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</si>
  <si>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</si>
  <si>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</si>
  <si>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</si>
  <si>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</si>
  <si>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</si>
  <si>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</si>
  <si>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</si>
  <si>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</si>
  <si>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</si>
  <si>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</si>
  <si>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</si>
  <si>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</si>
  <si>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</si>
  <si>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</si>
  <si>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</si>
  <si>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</si>
  <si>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</si>
  <si>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</si>
  <si>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</si>
  <si>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</si>
  <si>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24.</t>
  </si>
  <si>
    <t>Вывоз твердых бытовых отходов</t>
  </si>
  <si>
    <t>25.</t>
  </si>
  <si>
    <t>ООО "МК Южный"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</si>
  <si>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</si>
  <si>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</si>
  <si>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</si>
  <si>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</si>
  <si>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</si>
  <si>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</si>
  <si>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</si>
  <si>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</si>
  <si>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</si>
  <si>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</si>
  <si>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</si>
  <si>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</si>
  <si>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</si>
  <si>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</si>
  <si>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</si>
  <si>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</si>
  <si>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</si>
  <si>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</si>
  <si>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</si>
  <si>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</si>
  <si>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</si>
  <si>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</si>
  <si>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</si>
  <si>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</si>
  <si>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</si>
  <si>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</si>
  <si>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</si>
  <si>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</si>
  <si>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</si>
  <si>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</si>
  <si>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ООО "Южный регион"</t>
  </si>
  <si>
    <t>56.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</si>
  <si>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</si>
  <si>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</si>
  <si>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</si>
  <si>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</si>
  <si>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</si>
  <si>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</si>
  <si>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</si>
  <si>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</si>
  <si>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</si>
  <si>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</si>
  <si>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</si>
  <si>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</si>
  <si>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</si>
  <si>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</si>
  <si>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</si>
  <si>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</si>
  <si>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</si>
  <si>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</si>
  <si>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</si>
  <si>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</si>
  <si>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</si>
  <si>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</si>
  <si>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</si>
  <si>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</si>
  <si>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</si>
  <si>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</si>
  <si>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</si>
  <si>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</si>
  <si>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</si>
  <si>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</si>
  <si>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</si>
  <si>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</si>
  <si>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</si>
  <si>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</si>
  <si>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</si>
  <si>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</si>
  <si>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</si>
  <si>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</si>
  <si>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</si>
  <si>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</si>
  <si>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</si>
  <si>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</si>
  <si>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</si>
  <si>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</si>
  <si>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</si>
  <si>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</si>
  <si>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Водоотведение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</si>
  <si>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</si>
  <si>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</si>
  <si>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</si>
  <si>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</si>
  <si>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</si>
  <si>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</si>
  <si>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</si>
  <si>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31.03.2019</t>
  </si>
  <si>
    <t>оплачено поставщику (поставщикам) коммунального ресурса</t>
  </si>
  <si>
    <t>Годовая фактическая стоимость работ (услуг)</t>
  </si>
  <si>
    <t>Обслуживание вентканалов</t>
  </si>
  <si>
    <t>64.</t>
  </si>
  <si>
    <t>ремонт и установка приводов ворот</t>
  </si>
  <si>
    <t>обслуживание дизель-генератора</t>
  </si>
  <si>
    <t>содержание домофона</t>
  </si>
  <si>
    <t>приобретение материалов, в т.ч. инвентаря для уборки, камер видеонаблюдения</t>
  </si>
  <si>
    <t>уборка и тех.сожержание общего имущества</t>
  </si>
  <si>
    <t>ООО "ОТИС лифт"</t>
  </si>
  <si>
    <t>Тех.содержание лифтов и лифтового оборудования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</si>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</sst>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1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103"/>
  <sheetViews>
    <sheetView tabSelected="1" workbookViewId="0">
      <selection activeCell="D6" sqref="D6"/>
    </sheetView>
  </sheetViews>
  <sheetFormatPr defaultColWidth="9" defaultRowHeight="14.4" x14ac:dyDescent="0.3"/>
  <cols>
    <col min="1" max="1" width="4.09765625" style="1" customWidth="1"/>
    <col min="2" max="2" width="49.8984375" style="1" bestFit="1" customWidth="1"/>
    <col min="3" max="3" width="7.3984375" style="1" bestFit="1" customWidth="1"/>
    <col min="4" max="4" width="27.3984375" style="1" customWidth="1"/>
    <col min="5" max="6" width="8" style="1" customWidth="1"/>
    <col min="7" max="7" width="14.8984375" style="1" customWidth="1"/>
    <col min="8" max="241" width="8" style="1" customWidth="1"/>
    <col min="242" max="1012" width="10.69921875" customWidth="1"/>
    <col min="1013" max="1013" width="9" customWidth="1"/>
  </cols>
  <sheetData>
    <row r="1" spans="1:241" ht="42.75" customHeight="1" x14ac:dyDescent="0.3">
      <c r="A1" s="30" t="s">
        <v>0</v>
      </c>
      <c r="B1" s="30"/>
      <c r="C1" s="30"/>
      <c r="D1" s="30"/>
    </row>
    <row r="2" spans="1:241" ht="28.8" x14ac:dyDescent="0.3">
      <c r="A2" s="2" t="s">
        <v>1</v>
      </c>
      <c r="B2" s="2" t="s">
        <v>2</v>
      </c>
      <c r="C2" s="2" t="s">
        <v>3</v>
      </c>
      <c r="D2" s="2" t="s">
        <v>4</v>
      </c>
      <c r="IC2"/>
      <c r="ID2"/>
      <c r="IE2"/>
      <c r="IF2"/>
      <c r="IG2"/>
    </row>
    <row r="3" spans="1:241" x14ac:dyDescent="0.3">
      <c r="A3" s="3">
        <v>1</v>
      </c>
      <c r="B3" s="3">
        <v>2</v>
      </c>
      <c r="C3" s="3">
        <v>3</v>
      </c>
      <c r="D3" s="3">
        <v>4</v>
      </c>
      <c r="IC3"/>
      <c r="ID3"/>
      <c r="IE3"/>
      <c r="IF3"/>
      <c r="IG3"/>
    </row>
    <row r="4" spans="1:241" x14ac:dyDescent="0.3">
      <c r="A4" s="4" t="s">
        <v>5</v>
      </c>
      <c r="B4" s="5" t="s">
        <v>6</v>
      </c>
      <c r="C4" s="6" t="s">
        <v>7</v>
      </c>
      <c r="D4" s="7" t="s">
        <v>145</v>
      </c>
      <c r="IC4"/>
      <c r="ID4"/>
      <c r="IE4"/>
      <c r="IF4"/>
      <c r="IG4"/>
    </row>
    <row r="5" spans="1:241" x14ac:dyDescent="0.3">
      <c r="A5" s="8" t="s">
        <v>8</v>
      </c>
      <c r="B5" s="5" t="s">
        <v>9</v>
      </c>
      <c r="C5" s="6" t="s">
        <v>7</v>
      </c>
      <c r="D5" s="9">
        <v>43101</v>
      </c>
      <c r="IC5"/>
      <c r="ID5"/>
      <c r="IE5"/>
      <c r="IF5"/>
      <c r="IG5"/>
    </row>
    <row r="6" spans="1:241" x14ac:dyDescent="0.3">
      <c r="A6" s="10" t="s">
        <v>10</v>
      </c>
      <c r="B6" s="5" t="s">
        <v>11</v>
      </c>
      <c r="C6" s="6" t="s">
        <v>7</v>
      </c>
      <c r="D6" s="9">
        <v>43465</v>
      </c>
      <c r="IC6"/>
      <c r="ID6"/>
      <c r="IE6"/>
      <c r="IF6"/>
      <c r="IG6"/>
    </row>
    <row r="7" spans="1:241" ht="34.5" customHeight="1" x14ac:dyDescent="0.3">
      <c r="A7" s="29" t="s">
        <v>12</v>
      </c>
      <c r="B7" s="29"/>
      <c r="C7" s="29"/>
      <c r="D7" s="29"/>
      <c r="IC7"/>
      <c r="ID7"/>
      <c r="IE7"/>
      <c r="IF7"/>
      <c r="IG7"/>
    </row>
    <row r="8" spans="1:241" x14ac:dyDescent="0.3">
      <c r="A8" s="10" t="s">
        <v>13</v>
      </c>
      <c r="B8" s="5" t="s">
        <v>14</v>
      </c>
      <c r="C8" s="6" t="s">
        <v>15</v>
      </c>
      <c r="D8" s="12">
        <v>0</v>
      </c>
      <c r="IC8"/>
      <c r="ID8"/>
      <c r="IE8"/>
      <c r="IF8"/>
      <c r="IG8"/>
    </row>
    <row r="9" spans="1:241" x14ac:dyDescent="0.3">
      <c r="A9" s="10" t="s">
        <v>16</v>
      </c>
      <c r="B9" s="5" t="s">
        <v>17</v>
      </c>
      <c r="C9" s="6" t="s">
        <v>15</v>
      </c>
      <c r="D9" s="12">
        <v>0</v>
      </c>
      <c r="IC9"/>
      <c r="ID9"/>
      <c r="IE9"/>
      <c r="IF9"/>
      <c r="IG9"/>
    </row>
    <row r="10" spans="1:241" x14ac:dyDescent="0.3">
      <c r="A10" s="10" t="s">
        <v>18</v>
      </c>
      <c r="B10" s="5" t="s">
        <v>19</v>
      </c>
      <c r="C10" s="6" t="s">
        <v>15</v>
      </c>
      <c r="D10" s="12">
        <f>D9+D8</f>
        <v>0</v>
      </c>
      <c r="IC10"/>
      <c r="ID10"/>
      <c r="IE10"/>
      <c r="IF10"/>
      <c r="IG10"/>
    </row>
    <row r="11" spans="1:241" ht="28.8" x14ac:dyDescent="0.3">
      <c r="A11" s="10" t="s">
        <v>20</v>
      </c>
      <c r="B11" s="5" t="s">
        <v>21</v>
      </c>
      <c r="C11" s="6" t="s">
        <v>15</v>
      </c>
      <c r="D11" s="12">
        <v>3195397.3</v>
      </c>
      <c r="IC11"/>
      <c r="ID11"/>
      <c r="IE11"/>
      <c r="IF11"/>
      <c r="IG11"/>
    </row>
    <row r="12" spans="1:241" x14ac:dyDescent="0.3">
      <c r="A12" s="10" t="s">
        <v>22</v>
      </c>
      <c r="B12" s="5" t="s">
        <v>23</v>
      </c>
      <c r="C12" s="6" t="s">
        <v>15</v>
      </c>
      <c r="D12" s="12">
        <f>D11-D14-D13</f>
        <v>2610865.0199999996</v>
      </c>
      <c r="IC12"/>
      <c r="ID12"/>
      <c r="IE12"/>
      <c r="IF12"/>
      <c r="IG12"/>
    </row>
    <row r="13" spans="1:241" x14ac:dyDescent="0.3">
      <c r="A13" s="10" t="s">
        <v>24</v>
      </c>
      <c r="B13" s="5" t="s">
        <v>25</v>
      </c>
      <c r="C13" s="6" t="s">
        <v>15</v>
      </c>
      <c r="D13" s="12">
        <v>0</v>
      </c>
      <c r="IC13"/>
      <c r="ID13"/>
      <c r="IE13"/>
      <c r="IF13"/>
      <c r="IG13"/>
    </row>
    <row r="14" spans="1:241" x14ac:dyDescent="0.3">
      <c r="A14" s="8" t="s">
        <v>26</v>
      </c>
      <c r="B14" s="5" t="s">
        <v>27</v>
      </c>
      <c r="C14" s="6" t="s">
        <v>15</v>
      </c>
      <c r="D14" s="12">
        <v>584532.28</v>
      </c>
      <c r="IC14"/>
      <c r="ID14"/>
      <c r="IE14"/>
      <c r="IF14"/>
      <c r="IG14"/>
    </row>
    <row r="15" spans="1:241" x14ac:dyDescent="0.3">
      <c r="A15" s="8" t="s">
        <v>28</v>
      </c>
      <c r="B15" s="5" t="s">
        <v>29</v>
      </c>
      <c r="C15" s="6" t="s">
        <v>15</v>
      </c>
      <c r="D15" s="13">
        <f>SUM(D16:D20)</f>
        <v>2720784.63</v>
      </c>
      <c r="IC15"/>
      <c r="ID15"/>
      <c r="IE15"/>
      <c r="IF15"/>
      <c r="IG15"/>
    </row>
    <row r="16" spans="1:241" x14ac:dyDescent="0.3">
      <c r="A16" s="8" t="s">
        <v>30</v>
      </c>
      <c r="B16" s="5" t="s">
        <v>31</v>
      </c>
      <c r="C16" s="14" t="s">
        <v>15</v>
      </c>
      <c r="D16" s="15">
        <v>2720784.63</v>
      </c>
      <c r="IC16"/>
      <c r="ID16"/>
      <c r="IE16"/>
      <c r="IF16"/>
      <c r="IG16"/>
    </row>
    <row r="17" spans="1:241" x14ac:dyDescent="0.3">
      <c r="A17" s="8" t="s">
        <v>32</v>
      </c>
      <c r="B17" s="5" t="s">
        <v>33</v>
      </c>
      <c r="C17" s="6" t="s">
        <v>15</v>
      </c>
      <c r="D17" s="12">
        <v>0</v>
      </c>
      <c r="IC17"/>
      <c r="ID17"/>
      <c r="IE17"/>
      <c r="IF17"/>
      <c r="IG17"/>
    </row>
    <row r="18" spans="1:241" x14ac:dyDescent="0.3">
      <c r="A18" s="8" t="s">
        <v>34</v>
      </c>
      <c r="B18" s="5" t="s">
        <v>35</v>
      </c>
      <c r="C18" s="6" t="s">
        <v>15</v>
      </c>
      <c r="D18" s="12">
        <v>0</v>
      </c>
      <c r="IC18"/>
      <c r="ID18"/>
      <c r="IE18"/>
      <c r="IF18"/>
      <c r="IG18"/>
    </row>
    <row r="19" spans="1:241" x14ac:dyDescent="0.3">
      <c r="A19" s="10" t="s">
        <v>36</v>
      </c>
      <c r="B19" s="5" t="s">
        <v>37</v>
      </c>
      <c r="C19" s="6" t="s">
        <v>15</v>
      </c>
      <c r="D19" s="12">
        <v>0</v>
      </c>
      <c r="IC19"/>
      <c r="ID19"/>
      <c r="IE19"/>
      <c r="IF19"/>
      <c r="IG19"/>
    </row>
    <row r="20" spans="1:241" x14ac:dyDescent="0.3">
      <c r="A20" s="10" t="s">
        <v>38</v>
      </c>
      <c r="B20" s="5" t="s">
        <v>39</v>
      </c>
      <c r="C20" s="6" t="s">
        <v>15</v>
      </c>
      <c r="D20" s="12">
        <v>0</v>
      </c>
      <c r="IC20"/>
      <c r="ID20"/>
      <c r="IE20"/>
      <c r="IF20"/>
      <c r="IG20"/>
    </row>
    <row r="21" spans="1:241" x14ac:dyDescent="0.3">
      <c r="A21" s="10" t="s">
        <v>40</v>
      </c>
      <c r="B21" s="5" t="s">
        <v>41</v>
      </c>
      <c r="C21" s="6" t="s">
        <v>15</v>
      </c>
      <c r="D21" s="12">
        <f>D24-D22</f>
        <v>538080.38</v>
      </c>
      <c r="IC21"/>
      <c r="ID21"/>
      <c r="IE21"/>
      <c r="IF21"/>
      <c r="IG21"/>
    </row>
    <row r="22" spans="1:241" x14ac:dyDescent="0.3">
      <c r="A22" s="8" t="s">
        <v>42</v>
      </c>
      <c r="B22" s="5" t="s">
        <v>43</v>
      </c>
      <c r="C22" s="6" t="s">
        <v>15</v>
      </c>
      <c r="D22" s="12">
        <v>8420.92</v>
      </c>
      <c r="IC22"/>
      <c r="ID22"/>
      <c r="IE22"/>
      <c r="IF22"/>
      <c r="IG22"/>
    </row>
    <row r="23" spans="1:241" x14ac:dyDescent="0.3">
      <c r="A23" s="8" t="s">
        <v>44</v>
      </c>
      <c r="B23" s="5" t="s">
        <v>45</v>
      </c>
      <c r="C23" s="6" t="s">
        <v>15</v>
      </c>
      <c r="D23" s="12">
        <v>0</v>
      </c>
      <c r="IC23"/>
      <c r="ID23"/>
      <c r="IE23"/>
      <c r="IF23"/>
      <c r="IG23"/>
    </row>
    <row r="24" spans="1:241" x14ac:dyDescent="0.3">
      <c r="A24" s="8" t="s">
        <v>46</v>
      </c>
      <c r="B24" s="5" t="s">
        <v>47</v>
      </c>
      <c r="C24" s="6" t="s">
        <v>15</v>
      </c>
      <c r="D24" s="12">
        <v>546501.30000000005</v>
      </c>
      <c r="IC24"/>
      <c r="ID24"/>
      <c r="IE24"/>
      <c r="IF24"/>
      <c r="IG24"/>
    </row>
    <row r="25" spans="1:241" ht="36" customHeight="1" x14ac:dyDescent="0.3">
      <c r="A25" s="29" t="s">
        <v>48</v>
      </c>
      <c r="B25" s="29"/>
      <c r="C25" s="29"/>
      <c r="D25" s="29"/>
      <c r="IC25"/>
      <c r="ID25"/>
      <c r="IE25"/>
      <c r="IF25"/>
      <c r="IG25"/>
    </row>
    <row r="26" spans="1:241" ht="28.8" x14ac:dyDescent="0.3">
      <c r="A26" s="16" t="s">
        <v>49</v>
      </c>
      <c r="B26" s="5" t="s">
        <v>50</v>
      </c>
      <c r="C26" s="11"/>
      <c r="D26" s="6" t="s">
        <v>156</v>
      </c>
      <c r="IC26"/>
      <c r="ID26"/>
      <c r="IE26"/>
      <c r="IF26"/>
      <c r="IG26"/>
    </row>
    <row r="27" spans="1:241" x14ac:dyDescent="0.3">
      <c r="A27" s="16" t="s">
        <v>51</v>
      </c>
      <c r="B27" s="5" t="s">
        <v>52</v>
      </c>
      <c r="C27" s="27"/>
      <c r="D27" s="28" t="s">
        <v>155</v>
      </c>
      <c r="IC27"/>
      <c r="ID27"/>
      <c r="IE27"/>
      <c r="IF27"/>
      <c r="IG27"/>
    </row>
    <row r="28" spans="1:241" x14ac:dyDescent="0.3">
      <c r="A28" s="16" t="s">
        <v>54</v>
      </c>
      <c r="B28" s="5" t="s">
        <v>147</v>
      </c>
      <c r="C28" s="16" t="s">
        <v>15</v>
      </c>
      <c r="D28" s="28">
        <v>286501.09999999998</v>
      </c>
      <c r="IC28"/>
      <c r="ID28"/>
      <c r="IE28"/>
      <c r="IF28"/>
      <c r="IG28"/>
    </row>
    <row r="29" spans="1:241" ht="28.8" x14ac:dyDescent="0.3">
      <c r="A29" s="16" t="s">
        <v>55</v>
      </c>
      <c r="B29" s="5" t="s">
        <v>50</v>
      </c>
      <c r="C29" s="27"/>
      <c r="D29" s="6" t="s">
        <v>150</v>
      </c>
      <c r="IC29"/>
      <c r="ID29"/>
      <c r="IE29"/>
      <c r="IF29"/>
      <c r="IG29"/>
    </row>
    <row r="30" spans="1:241" x14ac:dyDescent="0.3">
      <c r="A30" s="16" t="s">
        <v>57</v>
      </c>
      <c r="B30" s="5" t="s">
        <v>52</v>
      </c>
      <c r="C30" s="27"/>
      <c r="D30" s="28" t="s">
        <v>53</v>
      </c>
      <c r="IC30"/>
      <c r="ID30"/>
      <c r="IE30"/>
      <c r="IF30"/>
      <c r="IG30"/>
    </row>
    <row r="31" spans="1:241" x14ac:dyDescent="0.3">
      <c r="A31" s="16" t="s">
        <v>59</v>
      </c>
      <c r="B31" s="5" t="s">
        <v>147</v>
      </c>
      <c r="C31" s="16" t="s">
        <v>15</v>
      </c>
      <c r="D31" s="28">
        <v>111094.15</v>
      </c>
      <c r="IC31"/>
      <c r="ID31"/>
      <c r="IE31"/>
      <c r="IF31"/>
      <c r="IG31"/>
    </row>
    <row r="32" spans="1:241" ht="28.8" x14ac:dyDescent="0.3">
      <c r="A32" s="16" t="s">
        <v>60</v>
      </c>
      <c r="B32" s="5" t="s">
        <v>50</v>
      </c>
      <c r="C32" s="27"/>
      <c r="D32" s="6" t="s">
        <v>151</v>
      </c>
      <c r="IC32"/>
      <c r="ID32"/>
      <c r="IE32"/>
      <c r="IF32"/>
      <c r="IG32"/>
    </row>
    <row r="33" spans="1:241" x14ac:dyDescent="0.3">
      <c r="A33" s="16" t="s">
        <v>61</v>
      </c>
      <c r="B33" s="5" t="s">
        <v>52</v>
      </c>
      <c r="C33" s="27"/>
      <c r="D33" s="28" t="s">
        <v>53</v>
      </c>
      <c r="IC33"/>
      <c r="ID33"/>
      <c r="IE33"/>
      <c r="IF33"/>
      <c r="IG33"/>
    </row>
    <row r="34" spans="1:241" x14ac:dyDescent="0.3">
      <c r="A34" s="16" t="s">
        <v>62</v>
      </c>
      <c r="B34" s="5" t="s">
        <v>147</v>
      </c>
      <c r="C34" s="16" t="s">
        <v>15</v>
      </c>
      <c r="D34" s="28">
        <v>48000</v>
      </c>
      <c r="IC34"/>
      <c r="ID34"/>
      <c r="IE34"/>
      <c r="IF34"/>
      <c r="IG34"/>
    </row>
    <row r="35" spans="1:241" x14ac:dyDescent="0.3">
      <c r="A35" s="16" t="s">
        <v>63</v>
      </c>
      <c r="B35" s="5" t="s">
        <v>50</v>
      </c>
      <c r="C35" s="27"/>
      <c r="D35" s="6" t="s">
        <v>152</v>
      </c>
      <c r="IC35"/>
      <c r="ID35"/>
      <c r="IE35"/>
      <c r="IF35"/>
      <c r="IG35"/>
    </row>
    <row r="36" spans="1:241" x14ac:dyDescent="0.3">
      <c r="A36" s="16" t="s">
        <v>64</v>
      </c>
      <c r="B36" s="5" t="s">
        <v>52</v>
      </c>
      <c r="C36" s="27"/>
      <c r="D36" s="28" t="s">
        <v>53</v>
      </c>
      <c r="IC36"/>
      <c r="ID36"/>
      <c r="IE36"/>
      <c r="IF36"/>
      <c r="IG36"/>
    </row>
    <row r="37" spans="1:241" x14ac:dyDescent="0.3">
      <c r="A37" s="16" t="s">
        <v>65</v>
      </c>
      <c r="B37" s="5" t="s">
        <v>147</v>
      </c>
      <c r="C37" s="16" t="s">
        <v>15</v>
      </c>
      <c r="D37" s="28">
        <v>24352</v>
      </c>
      <c r="IC37"/>
      <c r="ID37"/>
      <c r="IE37"/>
      <c r="IF37"/>
      <c r="IG37"/>
    </row>
    <row r="38" spans="1:241" ht="28.8" x14ac:dyDescent="0.3">
      <c r="A38" s="16" t="s">
        <v>66</v>
      </c>
      <c r="B38" s="5" t="s">
        <v>50</v>
      </c>
      <c r="C38" s="27"/>
      <c r="D38" s="6" t="s">
        <v>154</v>
      </c>
      <c r="IC38"/>
      <c r="ID38"/>
      <c r="IE38"/>
      <c r="IF38"/>
      <c r="IG38"/>
    </row>
    <row r="39" spans="1:241" x14ac:dyDescent="0.3">
      <c r="A39" s="16" t="s">
        <v>67</v>
      </c>
      <c r="B39" s="5" t="s">
        <v>52</v>
      </c>
      <c r="C39" s="27"/>
      <c r="D39" s="28" t="s">
        <v>53</v>
      </c>
      <c r="IC39"/>
      <c r="ID39"/>
      <c r="IE39"/>
      <c r="IF39"/>
      <c r="IG39"/>
    </row>
    <row r="40" spans="1:241" x14ac:dyDescent="0.3">
      <c r="A40" s="16" t="s">
        <v>68</v>
      </c>
      <c r="B40" s="5" t="s">
        <v>147</v>
      </c>
      <c r="C40" s="16" t="s">
        <v>15</v>
      </c>
      <c r="D40" s="28">
        <v>2592027.46</v>
      </c>
      <c r="IC40"/>
      <c r="ID40"/>
      <c r="IE40"/>
      <c r="IF40"/>
      <c r="IG40"/>
    </row>
    <row r="41" spans="1:241" x14ac:dyDescent="0.3">
      <c r="A41" s="16" t="s">
        <v>69</v>
      </c>
      <c r="B41" s="5" t="s">
        <v>50</v>
      </c>
      <c r="C41" s="11"/>
      <c r="D41" s="6" t="s">
        <v>56</v>
      </c>
      <c r="IC41"/>
      <c r="ID41"/>
      <c r="IE41"/>
      <c r="IF41"/>
      <c r="IG41"/>
    </row>
    <row r="42" spans="1:241" x14ac:dyDescent="0.3">
      <c r="A42" s="16" t="s">
        <v>70</v>
      </c>
      <c r="B42" s="5" t="s">
        <v>52</v>
      </c>
      <c r="C42" s="11"/>
      <c r="D42" s="6" t="s">
        <v>58</v>
      </c>
      <c r="IC42"/>
      <c r="ID42"/>
      <c r="IE42"/>
      <c r="IF42"/>
      <c r="IG42"/>
    </row>
    <row r="43" spans="1:241" x14ac:dyDescent="0.3">
      <c r="A43" s="16" t="s">
        <v>71</v>
      </c>
      <c r="B43" s="5" t="s">
        <v>147</v>
      </c>
      <c r="C43" s="16" t="s">
        <v>15</v>
      </c>
      <c r="D43" s="28">
        <v>462800.52</v>
      </c>
      <c r="IC43"/>
      <c r="ID43"/>
      <c r="IE43"/>
      <c r="IF43"/>
      <c r="IG43"/>
    </row>
    <row r="44" spans="1:241" x14ac:dyDescent="0.3">
      <c r="A44" s="16" t="s">
        <v>72</v>
      </c>
      <c r="B44" s="5" t="s">
        <v>50</v>
      </c>
      <c r="C44" s="26"/>
      <c r="D44" s="6" t="s">
        <v>148</v>
      </c>
      <c r="IC44"/>
      <c r="ID44"/>
      <c r="IE44"/>
      <c r="IF44"/>
      <c r="IG44"/>
    </row>
    <row r="45" spans="1:241" x14ac:dyDescent="0.3">
      <c r="A45" s="16" t="s">
        <v>73</v>
      </c>
      <c r="B45" s="5" t="s">
        <v>52</v>
      </c>
      <c r="C45" s="26"/>
      <c r="D45" s="6" t="s">
        <v>89</v>
      </c>
      <c r="IC45"/>
      <c r="ID45"/>
      <c r="IE45"/>
      <c r="IF45"/>
      <c r="IG45"/>
    </row>
    <row r="46" spans="1:241" x14ac:dyDescent="0.3">
      <c r="A46" s="16" t="s">
        <v>74</v>
      </c>
      <c r="B46" s="5" t="s">
        <v>147</v>
      </c>
      <c r="C46" s="16" t="s">
        <v>15</v>
      </c>
      <c r="D46" s="28">
        <v>24900</v>
      </c>
      <c r="IC46"/>
      <c r="ID46"/>
      <c r="IE46"/>
      <c r="IF46"/>
      <c r="IG46"/>
    </row>
    <row r="47" spans="1:241" ht="43.2" x14ac:dyDescent="0.3">
      <c r="A47" s="16" t="s">
        <v>75</v>
      </c>
      <c r="B47" s="5" t="s">
        <v>50</v>
      </c>
      <c r="C47" s="11"/>
      <c r="D47" s="6" t="s">
        <v>153</v>
      </c>
      <c r="IC47"/>
      <c r="ID47"/>
      <c r="IE47"/>
      <c r="IF47"/>
      <c r="IG47"/>
    </row>
    <row r="48" spans="1:241" x14ac:dyDescent="0.3">
      <c r="A48" s="16" t="s">
        <v>76</v>
      </c>
      <c r="B48" s="5" t="s">
        <v>52</v>
      </c>
      <c r="C48" s="11"/>
      <c r="D48" s="6" t="s">
        <v>53</v>
      </c>
      <c r="IC48"/>
      <c r="ID48"/>
      <c r="IE48"/>
      <c r="IF48"/>
      <c r="IG48"/>
    </row>
    <row r="49" spans="1:241" x14ac:dyDescent="0.3">
      <c r="A49" s="16" t="s">
        <v>77</v>
      </c>
      <c r="B49" s="5" t="s">
        <v>147</v>
      </c>
      <c r="C49" s="16" t="s">
        <v>15</v>
      </c>
      <c r="D49" s="28">
        <v>445039</v>
      </c>
      <c r="IC49"/>
      <c r="ID49"/>
      <c r="IE49"/>
      <c r="IF49"/>
      <c r="IG49"/>
    </row>
    <row r="50" spans="1:241" x14ac:dyDescent="0.3">
      <c r="A50" s="29" t="s">
        <v>91</v>
      </c>
      <c r="B50" s="29"/>
      <c r="C50" s="29"/>
      <c r="D50" s="29"/>
      <c r="IC50"/>
      <c r="ID50"/>
      <c r="IE50"/>
      <c r="IF50"/>
      <c r="IG50"/>
    </row>
    <row r="51" spans="1:241" x14ac:dyDescent="0.3">
      <c r="A51" s="8" t="s">
        <v>78</v>
      </c>
      <c r="B51" s="5" t="s">
        <v>93</v>
      </c>
      <c r="C51" s="6" t="s">
        <v>94</v>
      </c>
      <c r="D51" s="17">
        <v>4</v>
      </c>
      <c r="IC51"/>
      <c r="ID51"/>
      <c r="IE51"/>
      <c r="IF51"/>
      <c r="IG51"/>
    </row>
    <row r="52" spans="1:241" x14ac:dyDescent="0.3">
      <c r="A52" s="8" t="s">
        <v>79</v>
      </c>
      <c r="B52" s="5" t="s">
        <v>96</v>
      </c>
      <c r="C52" s="6" t="s">
        <v>94</v>
      </c>
      <c r="D52" s="17">
        <v>4</v>
      </c>
      <c r="IC52"/>
      <c r="ID52"/>
      <c r="IE52"/>
      <c r="IF52"/>
      <c r="IG52"/>
    </row>
    <row r="53" spans="1:241" x14ac:dyDescent="0.3">
      <c r="A53" s="8" t="s">
        <v>80</v>
      </c>
      <c r="B53" s="5" t="s">
        <v>98</v>
      </c>
      <c r="C53" s="6" t="s">
        <v>94</v>
      </c>
      <c r="D53" s="17">
        <f>D51-D52</f>
        <v>0</v>
      </c>
      <c r="IC53"/>
      <c r="ID53"/>
      <c r="IE53"/>
      <c r="IF53"/>
      <c r="IG53"/>
    </row>
    <row r="54" spans="1:241" x14ac:dyDescent="0.3">
      <c r="A54" s="8" t="s">
        <v>81</v>
      </c>
      <c r="B54" s="5" t="s">
        <v>100</v>
      </c>
      <c r="C54" s="6" t="s">
        <v>15</v>
      </c>
      <c r="D54" s="12">
        <v>60395.59</v>
      </c>
      <c r="IC54"/>
      <c r="ID54"/>
      <c r="IE54"/>
      <c r="IF54"/>
      <c r="IG54"/>
    </row>
    <row r="55" spans="1:241" x14ac:dyDescent="0.3">
      <c r="A55" s="29" t="s">
        <v>101</v>
      </c>
      <c r="B55" s="29"/>
      <c r="C55" s="29"/>
      <c r="D55" s="29"/>
      <c r="IC55"/>
      <c r="ID55"/>
      <c r="IE55"/>
      <c r="IF55"/>
      <c r="IG55"/>
    </row>
    <row r="56" spans="1:241" ht="28.8" x14ac:dyDescent="0.3">
      <c r="A56" s="8" t="s">
        <v>82</v>
      </c>
      <c r="B56" s="5" t="s">
        <v>103</v>
      </c>
      <c r="C56" s="6" t="s">
        <v>15</v>
      </c>
      <c r="D56" s="12">
        <v>0</v>
      </c>
      <c r="IC56"/>
      <c r="ID56"/>
      <c r="IE56"/>
      <c r="IF56"/>
      <c r="IG56"/>
    </row>
    <row r="57" spans="1:241" x14ac:dyDescent="0.3">
      <c r="A57" s="8" t="s">
        <v>83</v>
      </c>
      <c r="B57" s="5" t="s">
        <v>17</v>
      </c>
      <c r="C57" s="6" t="s">
        <v>15</v>
      </c>
      <c r="D57" s="18">
        <v>0</v>
      </c>
      <c r="IC57"/>
      <c r="ID57"/>
      <c r="IE57"/>
      <c r="IF57"/>
      <c r="IG57"/>
    </row>
    <row r="58" spans="1:241" x14ac:dyDescent="0.3">
      <c r="A58" s="8" t="s">
        <v>84</v>
      </c>
      <c r="B58" s="5" t="s">
        <v>19</v>
      </c>
      <c r="C58" s="6" t="s">
        <v>15</v>
      </c>
      <c r="D58" s="18">
        <v>0</v>
      </c>
      <c r="IC58"/>
      <c r="ID58"/>
      <c r="IE58"/>
      <c r="IF58"/>
      <c r="IG58"/>
    </row>
    <row r="59" spans="1:241" x14ac:dyDescent="0.3">
      <c r="A59" s="8" t="s">
        <v>85</v>
      </c>
      <c r="B59" s="5" t="s">
        <v>43</v>
      </c>
      <c r="C59" s="6" t="s">
        <v>15</v>
      </c>
      <c r="D59" s="13">
        <v>0</v>
      </c>
      <c r="IC59"/>
      <c r="ID59"/>
      <c r="IE59"/>
      <c r="IF59"/>
      <c r="IG59"/>
    </row>
    <row r="60" spans="1:241" x14ac:dyDescent="0.3">
      <c r="A60" s="8" t="s">
        <v>86</v>
      </c>
      <c r="B60" s="5" t="s">
        <v>45</v>
      </c>
      <c r="C60" s="14" t="s">
        <v>15</v>
      </c>
      <c r="D60" s="19">
        <v>0</v>
      </c>
      <c r="IC60"/>
      <c r="ID60"/>
      <c r="IE60"/>
      <c r="IF60"/>
      <c r="IG60"/>
    </row>
    <row r="61" spans="1:241" x14ac:dyDescent="0.3">
      <c r="A61" s="8" t="s">
        <v>87</v>
      </c>
      <c r="B61" s="5" t="s">
        <v>47</v>
      </c>
      <c r="C61" s="6" t="s">
        <v>15</v>
      </c>
      <c r="D61" s="20">
        <f>D68+D78+D88</f>
        <v>147953.75999999995</v>
      </c>
      <c r="IC61"/>
      <c r="ID61"/>
      <c r="IE61"/>
      <c r="IF61"/>
      <c r="IG61"/>
    </row>
    <row r="62" spans="1:241" x14ac:dyDescent="0.3">
      <c r="A62" s="29" t="s">
        <v>108</v>
      </c>
      <c r="B62" s="29"/>
      <c r="C62" s="29"/>
      <c r="D62" s="29"/>
      <c r="IC62"/>
      <c r="ID62"/>
      <c r="IE62"/>
      <c r="IF62"/>
      <c r="IG62"/>
    </row>
    <row r="63" spans="1:241" x14ac:dyDescent="0.3">
      <c r="A63" s="8" t="s">
        <v>88</v>
      </c>
      <c r="B63" s="5" t="s">
        <v>110</v>
      </c>
      <c r="C63" s="6" t="s">
        <v>7</v>
      </c>
      <c r="D63" s="21" t="s">
        <v>111</v>
      </c>
      <c r="IC63"/>
      <c r="ID63"/>
      <c r="IE63"/>
      <c r="IF63"/>
      <c r="IG63"/>
    </row>
    <row r="64" spans="1:241" x14ac:dyDescent="0.3">
      <c r="A64" s="8" t="s">
        <v>90</v>
      </c>
      <c r="B64" s="5" t="s">
        <v>113</v>
      </c>
      <c r="C64" s="6" t="s">
        <v>7</v>
      </c>
      <c r="D64" s="9" t="s">
        <v>114</v>
      </c>
      <c r="IC64"/>
      <c r="ID64"/>
      <c r="IE64"/>
      <c r="IF64"/>
      <c r="IG64"/>
    </row>
    <row r="65" spans="1:241" x14ac:dyDescent="0.3">
      <c r="A65" s="8" t="s">
        <v>92</v>
      </c>
      <c r="B65" s="5" t="s">
        <v>116</v>
      </c>
      <c r="C65" s="6" t="s">
        <v>117</v>
      </c>
      <c r="D65" s="12">
        <v>250139.9</v>
      </c>
      <c r="IC65"/>
      <c r="ID65"/>
      <c r="IE65"/>
      <c r="IF65"/>
      <c r="IG65"/>
    </row>
    <row r="66" spans="1:241" x14ac:dyDescent="0.3">
      <c r="A66" s="8" t="s">
        <v>95</v>
      </c>
      <c r="B66" s="5" t="s">
        <v>119</v>
      </c>
      <c r="C66" s="6" t="s">
        <v>15</v>
      </c>
      <c r="D66" s="12">
        <v>1273325.52</v>
      </c>
      <c r="IC66"/>
      <c r="ID66"/>
      <c r="IE66"/>
      <c r="IF66"/>
      <c r="IG66"/>
    </row>
    <row r="67" spans="1:241" x14ac:dyDescent="0.3">
      <c r="A67" s="8" t="s">
        <v>97</v>
      </c>
      <c r="B67" s="5" t="s">
        <v>121</v>
      </c>
      <c r="C67" s="6" t="s">
        <v>15</v>
      </c>
      <c r="D67" s="12">
        <v>1127900.8</v>
      </c>
      <c r="IC67"/>
      <c r="ID67"/>
      <c r="IE67"/>
      <c r="IF67"/>
      <c r="IG67"/>
    </row>
    <row r="68" spans="1:241" x14ac:dyDescent="0.3">
      <c r="A68" s="4" t="s">
        <v>99</v>
      </c>
      <c r="B68" s="22" t="s">
        <v>123</v>
      </c>
      <c r="C68" s="6" t="s">
        <v>15</v>
      </c>
      <c r="D68" s="12">
        <f>D66-D67</f>
        <v>145424.71999999997</v>
      </c>
      <c r="IC68"/>
      <c r="ID68"/>
      <c r="IE68"/>
      <c r="IF68"/>
      <c r="IG68"/>
    </row>
    <row r="69" spans="1:241" ht="28.8" x14ac:dyDescent="0.3">
      <c r="A69" s="8" t="s">
        <v>102</v>
      </c>
      <c r="B69" s="5" t="s">
        <v>125</v>
      </c>
      <c r="C69" s="6" t="s">
        <v>15</v>
      </c>
      <c r="D69" s="18">
        <f>D66+223120.97</f>
        <v>1496446.49</v>
      </c>
    </row>
    <row r="70" spans="1:241" x14ac:dyDescent="0.3">
      <c r="A70" s="8" t="s">
        <v>104</v>
      </c>
      <c r="B70" s="5" t="s">
        <v>146</v>
      </c>
      <c r="C70" s="6" t="s">
        <v>15</v>
      </c>
      <c r="D70" s="12">
        <f>D67</f>
        <v>1127900.8</v>
      </c>
    </row>
    <row r="71" spans="1:241" ht="28.8" x14ac:dyDescent="0.3">
      <c r="A71" s="8" t="s">
        <v>105</v>
      </c>
      <c r="B71" s="5" t="s">
        <v>129</v>
      </c>
      <c r="C71" s="6" t="s">
        <v>15</v>
      </c>
      <c r="D71" s="12">
        <f>D69-D70</f>
        <v>368545.68999999994</v>
      </c>
    </row>
    <row r="72" spans="1:241" ht="28.8" x14ac:dyDescent="0.3">
      <c r="A72" s="8" t="s">
        <v>149</v>
      </c>
      <c r="B72" s="5" t="s">
        <v>131</v>
      </c>
      <c r="C72" s="6" t="s">
        <v>15</v>
      </c>
      <c r="D72" s="12">
        <f>D71*0.08*1/300*365</f>
        <v>35871.780493333332</v>
      </c>
    </row>
    <row r="73" spans="1:241" x14ac:dyDescent="0.3">
      <c r="A73" s="8" t="s">
        <v>106</v>
      </c>
      <c r="B73" s="5" t="s">
        <v>110</v>
      </c>
      <c r="C73" s="6" t="s">
        <v>7</v>
      </c>
      <c r="D73" s="21" t="s">
        <v>133</v>
      </c>
    </row>
    <row r="74" spans="1:241" x14ac:dyDescent="0.3">
      <c r="A74" s="8" t="s">
        <v>107</v>
      </c>
      <c r="B74" s="5" t="s">
        <v>113</v>
      </c>
      <c r="C74" s="6" t="s">
        <v>7</v>
      </c>
      <c r="D74" s="9" t="s">
        <v>135</v>
      </c>
    </row>
    <row r="75" spans="1:241" x14ac:dyDescent="0.3">
      <c r="A75" s="8" t="s">
        <v>109</v>
      </c>
      <c r="B75" s="5" t="s">
        <v>116</v>
      </c>
      <c r="C75" s="6" t="s">
        <v>117</v>
      </c>
      <c r="D75" s="12">
        <v>2459.56</v>
      </c>
    </row>
    <row r="76" spans="1:241" x14ac:dyDescent="0.3">
      <c r="A76" s="8" t="s">
        <v>112</v>
      </c>
      <c r="B76" s="5" t="s">
        <v>119</v>
      </c>
      <c r="C76" s="6" t="s">
        <v>15</v>
      </c>
      <c r="D76" s="12">
        <v>133456.15</v>
      </c>
    </row>
    <row r="77" spans="1:241" x14ac:dyDescent="0.3">
      <c r="A77" s="8" t="s">
        <v>115</v>
      </c>
      <c r="B77" s="5" t="s">
        <v>121</v>
      </c>
      <c r="C77" s="6" t="s">
        <v>15</v>
      </c>
      <c r="D77" s="12">
        <v>131679.42000000001</v>
      </c>
    </row>
    <row r="78" spans="1:241" x14ac:dyDescent="0.3">
      <c r="A78" s="4" t="s">
        <v>118</v>
      </c>
      <c r="B78" s="22" t="s">
        <v>123</v>
      </c>
      <c r="C78" s="6" t="s">
        <v>15</v>
      </c>
      <c r="D78" s="12">
        <f>D76-D77</f>
        <v>1776.7299999999814</v>
      </c>
    </row>
    <row r="79" spans="1:241" ht="28.8" x14ac:dyDescent="0.3">
      <c r="A79" s="8" t="s">
        <v>120</v>
      </c>
      <c r="B79" s="5" t="s">
        <v>125</v>
      </c>
      <c r="C79" s="6" t="s">
        <v>15</v>
      </c>
      <c r="D79" s="12">
        <f>D76+20807.56</f>
        <v>154263.71</v>
      </c>
    </row>
    <row r="80" spans="1:241" ht="28.8" x14ac:dyDescent="0.3">
      <c r="A80" s="8" t="s">
        <v>122</v>
      </c>
      <c r="B80" s="5" t="s">
        <v>127</v>
      </c>
      <c r="C80" s="6" t="s">
        <v>15</v>
      </c>
      <c r="D80" s="12">
        <f>D77</f>
        <v>131679.42000000001</v>
      </c>
    </row>
    <row r="81" spans="1:4" ht="28.8" x14ac:dyDescent="0.3">
      <c r="A81" s="8" t="s">
        <v>124</v>
      </c>
      <c r="B81" s="5" t="s">
        <v>129</v>
      </c>
      <c r="C81" s="6" t="s">
        <v>15</v>
      </c>
      <c r="D81" s="12">
        <f>D79-D80</f>
        <v>22584.289999999979</v>
      </c>
    </row>
    <row r="82" spans="1:4" ht="28.8" x14ac:dyDescent="0.3">
      <c r="A82" s="8" t="s">
        <v>126</v>
      </c>
      <c r="B82" s="5" t="s">
        <v>131</v>
      </c>
      <c r="C82" s="6" t="s">
        <v>15</v>
      </c>
      <c r="D82" s="12">
        <f>D81*0.08*1/300*365</f>
        <v>2198.2042266666645</v>
      </c>
    </row>
    <row r="83" spans="1:4" x14ac:dyDescent="0.3">
      <c r="A83" s="8" t="s">
        <v>128</v>
      </c>
      <c r="B83" s="5" t="s">
        <v>110</v>
      </c>
      <c r="C83" s="6" t="s">
        <v>7</v>
      </c>
      <c r="D83" s="21" t="s">
        <v>137</v>
      </c>
    </row>
    <row r="84" spans="1:4" x14ac:dyDescent="0.3">
      <c r="A84" s="8" t="s">
        <v>130</v>
      </c>
      <c r="B84" s="5" t="s">
        <v>113</v>
      </c>
      <c r="C84" s="6" t="s">
        <v>7</v>
      </c>
      <c r="D84" s="9" t="s">
        <v>135</v>
      </c>
    </row>
    <row r="85" spans="1:4" x14ac:dyDescent="0.3">
      <c r="A85" s="8" t="s">
        <v>132</v>
      </c>
      <c r="B85" s="5" t="s">
        <v>116</v>
      </c>
      <c r="C85" s="6" t="s">
        <v>117</v>
      </c>
      <c r="D85" s="12">
        <f>D75</f>
        <v>2459.56</v>
      </c>
    </row>
    <row r="86" spans="1:4" x14ac:dyDescent="0.3">
      <c r="A86" s="8" t="s">
        <v>134</v>
      </c>
      <c r="B86" s="5" t="s">
        <v>119</v>
      </c>
      <c r="C86" s="6" t="s">
        <v>15</v>
      </c>
      <c r="D86" s="12">
        <v>54073.9</v>
      </c>
    </row>
    <row r="87" spans="1:4" x14ac:dyDescent="0.3">
      <c r="A87" s="8" t="s">
        <v>136</v>
      </c>
      <c r="B87" s="5" t="s">
        <v>121</v>
      </c>
      <c r="C87" s="6" t="s">
        <v>15</v>
      </c>
      <c r="D87" s="12">
        <v>53321.59</v>
      </c>
    </row>
    <row r="88" spans="1:4" x14ac:dyDescent="0.3">
      <c r="A88" s="4" t="s">
        <v>157</v>
      </c>
      <c r="B88" s="22" t="s">
        <v>123</v>
      </c>
      <c r="C88" s="6" t="s">
        <v>15</v>
      </c>
      <c r="D88" s="12">
        <f>D86-D87</f>
        <v>752.31000000000495</v>
      </c>
    </row>
    <row r="89" spans="1:4" ht="28.8" x14ac:dyDescent="0.3">
      <c r="A89" s="8" t="s">
        <v>158</v>
      </c>
      <c r="B89" s="5" t="s">
        <v>125</v>
      </c>
      <c r="C89" s="6" t="s">
        <v>15</v>
      </c>
      <c r="D89" s="12">
        <f>D86+8810.3</f>
        <v>62884.2</v>
      </c>
    </row>
    <row r="90" spans="1:4" ht="28.8" x14ac:dyDescent="0.3">
      <c r="A90" s="8" t="s">
        <v>159</v>
      </c>
      <c r="B90" s="5" t="s">
        <v>127</v>
      </c>
      <c r="C90" s="6" t="s">
        <v>15</v>
      </c>
      <c r="D90" s="12">
        <f>D87</f>
        <v>53321.59</v>
      </c>
    </row>
    <row r="91" spans="1:4" ht="28.8" x14ac:dyDescent="0.3">
      <c r="A91" s="8" t="s">
        <v>160</v>
      </c>
      <c r="B91" s="5" t="s">
        <v>129</v>
      </c>
      <c r="C91" s="6" t="s">
        <v>15</v>
      </c>
      <c r="D91" s="12">
        <f>D89-D90</f>
        <v>9562.61</v>
      </c>
    </row>
    <row r="92" spans="1:4" ht="28.8" x14ac:dyDescent="0.3">
      <c r="A92" s="8" t="s">
        <v>161</v>
      </c>
      <c r="B92" s="5" t="s">
        <v>131</v>
      </c>
      <c r="C92" s="6" t="s">
        <v>15</v>
      </c>
      <c r="D92" s="12">
        <f>D91*0.07</f>
        <v>669.38270000000011</v>
      </c>
    </row>
    <row r="93" spans="1:4" x14ac:dyDescent="0.3">
      <c r="A93" s="29" t="s">
        <v>138</v>
      </c>
      <c r="B93" s="29"/>
      <c r="C93" s="29"/>
      <c r="D93" s="29"/>
    </row>
    <row r="94" spans="1:4" x14ac:dyDescent="0.3">
      <c r="A94" s="8" t="s">
        <v>162</v>
      </c>
      <c r="B94" s="5" t="s">
        <v>93</v>
      </c>
      <c r="C94" s="6" t="s">
        <v>94</v>
      </c>
      <c r="D94" s="23">
        <v>3</v>
      </c>
    </row>
    <row r="95" spans="1:4" x14ac:dyDescent="0.3">
      <c r="A95" s="8" t="s">
        <v>163</v>
      </c>
      <c r="B95" s="5" t="s">
        <v>96</v>
      </c>
      <c r="C95" s="6" t="s">
        <v>94</v>
      </c>
      <c r="D95" s="23">
        <v>3</v>
      </c>
    </row>
    <row r="96" spans="1:4" x14ac:dyDescent="0.3">
      <c r="A96" s="8" t="s">
        <v>164</v>
      </c>
      <c r="B96" s="5" t="s">
        <v>98</v>
      </c>
      <c r="C96" s="6" t="s">
        <v>94</v>
      </c>
      <c r="D96" s="23">
        <f>D94-D95</f>
        <v>0</v>
      </c>
    </row>
    <row r="97" spans="1:4" x14ac:dyDescent="0.3">
      <c r="A97" s="4" t="s">
        <v>165</v>
      </c>
      <c r="B97" s="5" t="s">
        <v>100</v>
      </c>
      <c r="C97" s="6" t="s">
        <v>15</v>
      </c>
      <c r="D97" s="12">
        <f>19231.56+6056.6</f>
        <v>25288.160000000003</v>
      </c>
    </row>
    <row r="98" spans="1:4" x14ac:dyDescent="0.3">
      <c r="A98" s="29" t="s">
        <v>139</v>
      </c>
      <c r="B98" s="29"/>
      <c r="C98" s="29"/>
      <c r="D98" s="29"/>
    </row>
    <row r="99" spans="1:4" x14ac:dyDescent="0.3">
      <c r="A99" s="8" t="s">
        <v>166</v>
      </c>
      <c r="B99" s="5" t="s">
        <v>140</v>
      </c>
      <c r="C99" s="6" t="s">
        <v>94</v>
      </c>
      <c r="D99" s="24">
        <v>15</v>
      </c>
    </row>
    <row r="100" spans="1:4" x14ac:dyDescent="0.3">
      <c r="A100" s="4" t="s">
        <v>167</v>
      </c>
      <c r="B100" s="5" t="s">
        <v>141</v>
      </c>
      <c r="C100" s="6" t="s">
        <v>94</v>
      </c>
      <c r="D100" s="24">
        <v>12</v>
      </c>
    </row>
    <row r="101" spans="1:4" ht="28.8" x14ac:dyDescent="0.3">
      <c r="A101" s="8" t="s">
        <v>168</v>
      </c>
      <c r="B101" s="5" t="s">
        <v>142</v>
      </c>
      <c r="C101" s="6" t="s">
        <v>15</v>
      </c>
      <c r="D101" s="12">
        <v>0</v>
      </c>
    </row>
    <row r="103" spans="1:4" x14ac:dyDescent="0.3">
      <c r="A103" s="1" t="s">
        <v>143</v>
      </c>
      <c r="D103" s="25" t="s">
        <v>144</v>
      </c>
    </row>
  </sheetData>
  <mergeCells count="8">
    <mergeCell ref="A93:D93"/>
    <mergeCell ref="A98:D98"/>
    <mergeCell ref="A1:D1"/>
    <mergeCell ref="A7:D7"/>
    <mergeCell ref="A25:D25"/>
    <mergeCell ref="A50:D50"/>
    <mergeCell ref="A55:D55"/>
    <mergeCell ref="A62:D62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2021-01-17T10:18:22Z</dcterms:modified>
</cp:coreProperties>
</file>